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パソコンサロンふなばし\'21年度\2022-01-26\"/>
    </mc:Choice>
  </mc:AlternateContent>
  <xr:revisionPtr revIDLastSave="0" documentId="13_ncr:1_{EB0A51ED-CDCD-4BE8-B231-177B7EC66D69}" xr6:coauthVersionLast="47" xr6:coauthVersionMax="47" xr10:uidLastSave="{00000000-0000-0000-0000-000000000000}"/>
  <bookViews>
    <workbookView xWindow="-108" yWindow="-108" windowWidth="23256" windowHeight="12456" activeTab="1" xr2:uid="{131E4C25-B8F9-4C72-9B11-6D8BF976EAEE}"/>
  </bookViews>
  <sheets>
    <sheet name="家計簿" sheetId="2" r:id="rId1"/>
    <sheet name="勘定仕訳台帳" sheetId="1" r:id="rId2"/>
  </sheets>
  <definedNames>
    <definedName name="区分">勘定仕訳台帳!$A$1:$C$1</definedName>
    <definedName name="口座引落">勘定仕訳台帳!$B$2:$B$22</definedName>
    <definedName name="収入">勘定仕訳台帳!$A$2:$A$22</definedName>
    <definedName name="生活費">勘定仕訳台帳!$C$2:$C$22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2" l="1"/>
  <c r="B21" i="2"/>
  <c r="L2" i="2"/>
  <c r="L21" i="2"/>
  <c r="L22" i="2"/>
  <c r="L23" i="2"/>
  <c r="L24" i="2"/>
  <c r="L25" i="2"/>
  <c r="L26" i="2"/>
  <c r="L27" i="2"/>
  <c r="O27" i="2"/>
  <c r="O29" i="2" s="1"/>
  <c r="B17" i="2"/>
  <c r="B18" i="2"/>
  <c r="B19" i="2"/>
  <c r="B13" i="2"/>
  <c r="B14" i="2"/>
  <c r="L28" i="2"/>
  <c r="L29" i="2"/>
  <c r="L30" i="2"/>
  <c r="L3" i="2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B3" i="2"/>
  <c r="B4" i="2"/>
  <c r="B5" i="2"/>
  <c r="B6" i="2"/>
  <c r="B7" i="2"/>
  <c r="B8" i="2"/>
  <c r="B9" i="2"/>
  <c r="B10" i="2"/>
  <c r="B11" i="2"/>
  <c r="B12" i="2"/>
  <c r="B15" i="2"/>
  <c r="B16" i="2"/>
  <c r="B20" i="2"/>
  <c r="B26" i="2"/>
  <c r="B27" i="2"/>
  <c r="B28" i="2"/>
  <c r="B29" i="2"/>
  <c r="B30" i="2"/>
  <c r="B31" i="2"/>
  <c r="B32" i="2"/>
  <c r="B33" i="2"/>
  <c r="B34" i="2"/>
  <c r="B2" i="2"/>
  <c r="O31" i="2" l="1"/>
</calcChain>
</file>

<file path=xl/sharedStrings.xml><?xml version="1.0" encoding="utf-8"?>
<sst xmlns="http://schemas.openxmlformats.org/spreadsheetml/2006/main" count="140" uniqueCount="96">
  <si>
    <r>
      <rPr>
        <sz val="9"/>
        <color theme="1"/>
        <rFont val="ＭＳ Ｐゴシック"/>
        <family val="2"/>
        <charset val="128"/>
      </rPr>
      <t>電気代</t>
    </r>
  </si>
  <si>
    <r>
      <rPr>
        <sz val="9"/>
        <color theme="1"/>
        <rFont val="ＭＳ Ｐゴシック"/>
        <family val="2"/>
        <charset val="128"/>
      </rPr>
      <t>ガス代</t>
    </r>
  </si>
  <si>
    <r>
      <rPr>
        <sz val="9"/>
        <color theme="1"/>
        <rFont val="ＭＳ Ｐゴシック"/>
        <family val="2"/>
        <charset val="128"/>
      </rPr>
      <t>水道代</t>
    </r>
  </si>
  <si>
    <r>
      <rPr>
        <sz val="9"/>
        <color theme="1"/>
        <rFont val="ＭＳ Ｐゴシック"/>
        <family val="2"/>
        <charset val="128"/>
      </rPr>
      <t>電話代</t>
    </r>
  </si>
  <si>
    <r>
      <rPr>
        <sz val="9"/>
        <color theme="1"/>
        <rFont val="ＭＳ Ｐゴシック"/>
        <family val="2"/>
        <charset val="128"/>
      </rPr>
      <t>携帯電話代</t>
    </r>
  </si>
  <si>
    <r>
      <rPr>
        <sz val="9"/>
        <color theme="1"/>
        <rFont val="ＭＳ Ｐゴシック"/>
        <family val="2"/>
        <charset val="128"/>
      </rPr>
      <t>新聞代</t>
    </r>
  </si>
  <si>
    <r>
      <rPr>
        <sz val="9"/>
        <color theme="1"/>
        <rFont val="ＭＳ Ｐゴシック"/>
        <family val="2"/>
        <charset val="128"/>
      </rPr>
      <t>受信料</t>
    </r>
  </si>
  <si>
    <r>
      <rPr>
        <sz val="9"/>
        <color theme="1"/>
        <rFont val="ＭＳ Ｐゴシック"/>
        <family val="2"/>
        <charset val="128"/>
      </rPr>
      <t>住居費</t>
    </r>
  </si>
  <si>
    <r>
      <rPr>
        <sz val="9"/>
        <color theme="1"/>
        <rFont val="ＭＳ Ｐゴシック"/>
        <family val="2"/>
        <charset val="128"/>
      </rPr>
      <t>インターネット代</t>
    </r>
  </si>
  <si>
    <r>
      <rPr>
        <sz val="9"/>
        <color theme="1"/>
        <rFont val="ＭＳ Ｐゴシック"/>
        <family val="2"/>
        <charset val="128"/>
      </rPr>
      <t>保険</t>
    </r>
  </si>
  <si>
    <r>
      <rPr>
        <sz val="9"/>
        <color theme="1"/>
        <rFont val="ＭＳ Ｐゴシック"/>
        <family val="2"/>
        <charset val="128"/>
      </rPr>
      <t>定期預金</t>
    </r>
  </si>
  <si>
    <r>
      <rPr>
        <sz val="9"/>
        <color theme="1"/>
        <rFont val="ＭＳ Ｐゴシック"/>
        <family val="2"/>
        <charset val="128"/>
      </rPr>
      <t>ローン</t>
    </r>
  </si>
  <si>
    <r>
      <rPr>
        <sz val="9"/>
        <color theme="1"/>
        <rFont val="ＭＳ Ｐゴシック"/>
        <family val="2"/>
        <charset val="128"/>
      </rPr>
      <t>クレジット</t>
    </r>
  </si>
  <si>
    <r>
      <rPr>
        <sz val="9"/>
        <color theme="1"/>
        <rFont val="ＭＳ Ｐゴシック"/>
        <family val="2"/>
        <charset val="128"/>
      </rPr>
      <t>税金</t>
    </r>
  </si>
  <si>
    <r>
      <rPr>
        <sz val="9"/>
        <color theme="1"/>
        <rFont val="ＭＳ Ｐゴシック"/>
        <family val="2"/>
        <charset val="128"/>
      </rPr>
      <t>こづかい</t>
    </r>
  </si>
  <si>
    <r>
      <rPr>
        <sz val="9"/>
        <color theme="1"/>
        <rFont val="ＭＳ Ｐゴシック"/>
        <family val="2"/>
        <charset val="128"/>
      </rPr>
      <t>貯金</t>
    </r>
  </si>
  <si>
    <r>
      <rPr>
        <sz val="9"/>
        <color theme="1"/>
        <rFont val="ＭＳ Ｐゴシック"/>
        <family val="2"/>
        <charset val="128"/>
      </rPr>
      <t>主食</t>
    </r>
  </si>
  <si>
    <r>
      <rPr>
        <sz val="9"/>
        <color theme="1"/>
        <rFont val="ＭＳ Ｐゴシック"/>
        <family val="2"/>
        <charset val="128"/>
      </rPr>
      <t>副食</t>
    </r>
  </si>
  <si>
    <r>
      <rPr>
        <sz val="9"/>
        <color theme="1"/>
        <rFont val="ＭＳ Ｐゴシック"/>
        <family val="2"/>
        <charset val="128"/>
      </rPr>
      <t>嗜好品</t>
    </r>
  </si>
  <si>
    <r>
      <rPr>
        <sz val="9"/>
        <color theme="1"/>
        <rFont val="ＭＳ Ｐゴシック"/>
        <family val="2"/>
        <charset val="128"/>
      </rPr>
      <t>外食</t>
    </r>
  </si>
  <si>
    <r>
      <rPr>
        <sz val="9"/>
        <color theme="1"/>
        <rFont val="ＭＳ Ｐゴシック"/>
        <family val="2"/>
        <charset val="128"/>
      </rPr>
      <t>日用雑貨</t>
    </r>
  </si>
  <si>
    <r>
      <rPr>
        <sz val="9"/>
        <color theme="1"/>
        <rFont val="ＭＳ Ｐゴシック"/>
        <family val="2"/>
        <charset val="128"/>
      </rPr>
      <t>教育・教養費</t>
    </r>
  </si>
  <si>
    <r>
      <rPr>
        <sz val="9"/>
        <color theme="1"/>
        <rFont val="ＭＳ Ｐゴシック"/>
        <family val="2"/>
        <charset val="128"/>
      </rPr>
      <t>衣料費</t>
    </r>
  </si>
  <si>
    <r>
      <rPr>
        <sz val="9"/>
        <color theme="1"/>
        <rFont val="ＭＳ Ｐゴシック"/>
        <family val="2"/>
        <charset val="128"/>
      </rPr>
      <t>医療費</t>
    </r>
  </si>
  <si>
    <r>
      <rPr>
        <sz val="9"/>
        <color theme="1"/>
        <rFont val="ＭＳ Ｐゴシック"/>
        <family val="2"/>
        <charset val="128"/>
      </rPr>
      <t>美容費</t>
    </r>
  </si>
  <si>
    <r>
      <rPr>
        <sz val="9"/>
        <color theme="1"/>
        <rFont val="ＭＳ Ｐゴシック"/>
        <family val="2"/>
        <charset val="128"/>
      </rPr>
      <t>交通費</t>
    </r>
  </si>
  <si>
    <r>
      <rPr>
        <sz val="9"/>
        <color theme="1"/>
        <rFont val="ＭＳ Ｐゴシック"/>
        <family val="2"/>
        <charset val="128"/>
      </rPr>
      <t>レジャー費</t>
    </r>
  </si>
  <si>
    <r>
      <rPr>
        <sz val="9"/>
        <color theme="1"/>
        <rFont val="ＭＳ Ｐゴシック"/>
        <family val="2"/>
        <charset val="128"/>
      </rPr>
      <t>慶弔・交際費</t>
    </r>
  </si>
  <si>
    <r>
      <rPr>
        <sz val="9"/>
        <color theme="1"/>
        <rFont val="ＭＳ Ｐゴシック"/>
        <family val="2"/>
        <charset val="128"/>
      </rPr>
      <t>その他</t>
    </r>
  </si>
  <si>
    <t>口座引落</t>
    <rPh sb="0" eb="2">
      <t>コウザ</t>
    </rPh>
    <rPh sb="2" eb="3">
      <t>ヒ</t>
    </rPh>
    <rPh sb="3" eb="4">
      <t>オ</t>
    </rPh>
    <phoneticPr fontId="4"/>
  </si>
  <si>
    <t>生活費</t>
    <rPh sb="0" eb="3">
      <t>セイカツヒ</t>
    </rPh>
    <phoneticPr fontId="4"/>
  </si>
  <si>
    <t>年金</t>
    <rPh sb="0" eb="2">
      <t>ネンキン</t>
    </rPh>
    <phoneticPr fontId="4"/>
  </si>
  <si>
    <t>収入</t>
    <rPh sb="0" eb="2">
      <t>シュウニュウ</t>
    </rPh>
    <phoneticPr fontId="4"/>
  </si>
  <si>
    <t>特別収入</t>
    <rPh sb="0" eb="2">
      <t>トクベツ</t>
    </rPh>
    <rPh sb="2" eb="4">
      <t>シュウニュウ</t>
    </rPh>
    <phoneticPr fontId="4"/>
  </si>
  <si>
    <t>日付</t>
    <rPh sb="0" eb="2">
      <t>ヒヅ</t>
    </rPh>
    <phoneticPr fontId="4"/>
  </si>
  <si>
    <t>曜日</t>
    <rPh sb="0" eb="2">
      <t>ヨウビ</t>
    </rPh>
    <phoneticPr fontId="4"/>
  </si>
  <si>
    <t>勘定区分</t>
    <rPh sb="0" eb="2">
      <t>カンジョウ</t>
    </rPh>
    <rPh sb="2" eb="4">
      <t>クブン</t>
    </rPh>
    <phoneticPr fontId="4"/>
  </si>
  <si>
    <t>科目</t>
    <rPh sb="0" eb="2">
      <t>カモク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</si>
  <si>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</si>
  <si>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</si>
  <si>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支出</t>
    <rPh sb="0" eb="2">
      <t>シシュツ</t>
    </rPh>
    <phoneticPr fontId="4"/>
  </si>
  <si>
    <t>残高</t>
    <rPh sb="0" eb="2">
      <t>ザンダカ</t>
    </rPh>
    <phoneticPr fontId="4"/>
  </si>
  <si>
    <t>繰越金</t>
    <rPh sb="0" eb="3">
      <t>クリコシキン</t>
    </rPh>
    <phoneticPr fontId="4"/>
  </si>
  <si>
    <t>相手(店の名前など)</t>
    <rPh sb="0" eb="2">
      <t>アイテ</t>
    </rPh>
    <rPh sb="3" eb="4">
      <t>ミセ</t>
    </rPh>
    <rPh sb="5" eb="7">
      <t>ナマエ</t>
    </rPh>
    <phoneticPr fontId="4"/>
  </si>
  <si>
    <t>備考(商品名)</t>
    <rPh sb="0" eb="2">
      <t>ビコウ</t>
    </rPh>
    <rPh sb="3" eb="6">
      <t>ショウヒンメイ</t>
    </rPh>
    <phoneticPr fontId="4"/>
  </si>
  <si>
    <r>
      <t xml:space="preserve">単価
</t>
    </r>
    <r>
      <rPr>
        <b/>
        <sz val="8"/>
        <color theme="3" tint="-0.249977111117893"/>
        <rFont val="BIZ UDPゴシック"/>
        <family val="3"/>
        <charset val="128"/>
      </rPr>
      <t>(税込単価)</t>
    </r>
    <rPh sb="0" eb="2">
      <t>タンカ</t>
    </rPh>
    <rPh sb="4" eb="8">
      <t>ゼイコミタンカ</t>
    </rPh>
    <phoneticPr fontId="4"/>
  </si>
  <si>
    <t>収入</t>
  </si>
  <si>
    <t>収入</t>
    <phoneticPr fontId="4"/>
  </si>
  <si>
    <t>主食</t>
  </si>
  <si>
    <t>ワイズマート</t>
    <phoneticPr fontId="4"/>
  </si>
  <si>
    <t>お米　５キロ</t>
    <rPh sb="1" eb="2">
      <t>コメ</t>
    </rPh>
    <phoneticPr fontId="4"/>
  </si>
  <si>
    <t>袋</t>
    <rPh sb="0" eb="1">
      <t>フクロ</t>
    </rPh>
    <phoneticPr fontId="4"/>
  </si>
  <si>
    <t>日用雑貨</t>
  </si>
  <si>
    <t>ビバホーム</t>
    <phoneticPr fontId="4"/>
  </si>
  <si>
    <t>障子紙</t>
    <rPh sb="0" eb="3">
      <t>ショウジガミ</t>
    </rPh>
    <phoneticPr fontId="4"/>
  </si>
  <si>
    <t>本</t>
    <rPh sb="0" eb="1">
      <t>ホン</t>
    </rPh>
    <phoneticPr fontId="4"/>
  </si>
  <si>
    <t>こづかい</t>
  </si>
  <si>
    <t>孫　一郎　</t>
    <rPh sb="0" eb="1">
      <t>マゴ</t>
    </rPh>
    <rPh sb="2" eb="4">
      <t>イチロウ</t>
    </rPh>
    <phoneticPr fontId="4"/>
  </si>
  <si>
    <t>お年玉</t>
    <rPh sb="1" eb="3">
      <t>トシダマ</t>
    </rPh>
    <phoneticPr fontId="4"/>
  </si>
  <si>
    <t>孫　美奈</t>
    <rPh sb="0" eb="1">
      <t>マゴ</t>
    </rPh>
    <rPh sb="2" eb="4">
      <t>ミナ</t>
    </rPh>
    <phoneticPr fontId="4"/>
  </si>
  <si>
    <t>副食</t>
  </si>
  <si>
    <t>嗜好品</t>
  </si>
  <si>
    <t>ケーキ</t>
    <phoneticPr fontId="4"/>
  </si>
  <si>
    <t>エコ・ピア</t>
    <phoneticPr fontId="4"/>
  </si>
  <si>
    <t>和牛ロース</t>
    <rPh sb="0" eb="2">
      <t>ワギュウ</t>
    </rPh>
    <phoneticPr fontId="4"/>
  </si>
  <si>
    <t>g</t>
    <phoneticPr fontId="4"/>
  </si>
  <si>
    <t>小松菜</t>
    <rPh sb="0" eb="3">
      <t>コマツナ</t>
    </rPh>
    <phoneticPr fontId="4"/>
  </si>
  <si>
    <t>束</t>
    <rPh sb="0" eb="1">
      <t>タバ</t>
    </rPh>
    <phoneticPr fontId="4"/>
  </si>
  <si>
    <t>豚肉</t>
    <rPh sb="0" eb="1">
      <t>ブタ</t>
    </rPh>
    <rPh sb="1" eb="2">
      <t>ニク</t>
    </rPh>
    <phoneticPr fontId="4"/>
  </si>
  <si>
    <t>米油</t>
    <rPh sb="0" eb="1">
      <t>コメ</t>
    </rPh>
    <rPh sb="1" eb="2">
      <t>ユ</t>
    </rPh>
    <phoneticPr fontId="4"/>
  </si>
  <si>
    <t>アップルパイ</t>
    <phoneticPr fontId="4"/>
  </si>
  <si>
    <t>箱</t>
    <rPh sb="0" eb="1">
      <t>ハコ</t>
    </rPh>
    <phoneticPr fontId="4"/>
  </si>
  <si>
    <t>八方だし</t>
    <rPh sb="0" eb="2">
      <t>ハッポウ</t>
    </rPh>
    <phoneticPr fontId="4"/>
  </si>
  <si>
    <t>mg</t>
    <phoneticPr fontId="4"/>
  </si>
  <si>
    <t>べったら漬</t>
    <rPh sb="4" eb="5">
      <t>ヅケ</t>
    </rPh>
    <phoneticPr fontId="4"/>
  </si>
  <si>
    <t>本</t>
    <rPh sb="0" eb="1">
      <t>ホン</t>
    </rPh>
    <phoneticPr fontId="4"/>
  </si>
  <si>
    <r>
      <rPr>
        <sz val="9"/>
        <color rgb="FFFF0000"/>
        <rFont val="ＭＳ Ｐゴシック"/>
        <family val="2"/>
        <charset val="128"/>
      </rPr>
      <t>給料（手取り）</t>
    </r>
  </si>
  <si>
    <r>
      <rPr>
        <sz val="9"/>
        <color rgb="FFFF0000"/>
        <rFont val="ＭＳ Ｐゴシック"/>
        <family val="2"/>
        <charset val="128"/>
      </rPr>
      <t>ボーナス</t>
    </r>
  </si>
  <si>
    <t>電気代</t>
  </si>
  <si>
    <t>ガス代</t>
  </si>
  <si>
    <t>電話代</t>
  </si>
  <si>
    <t>保険</t>
  </si>
  <si>
    <t>クレジット</t>
  </si>
  <si>
    <t>三井生命</t>
    <rPh sb="0" eb="4">
      <t>ミツイセイメイ</t>
    </rPh>
    <phoneticPr fontId="4"/>
  </si>
  <si>
    <t>京葉ガス</t>
    <rPh sb="0" eb="2">
      <t>ケイヨウ</t>
    </rPh>
    <phoneticPr fontId="4"/>
  </si>
  <si>
    <t>東京電力</t>
    <rPh sb="0" eb="4">
      <t>トウキョウデンリョク</t>
    </rPh>
    <phoneticPr fontId="4"/>
  </si>
  <si>
    <t>NTT</t>
    <phoneticPr fontId="4"/>
  </si>
  <si>
    <t>ビザカード</t>
    <phoneticPr fontId="4"/>
  </si>
  <si>
    <t>不明金</t>
    <rPh sb="0" eb="3">
      <t>フメイキン</t>
    </rPh>
    <phoneticPr fontId="4"/>
  </si>
  <si>
    <t>現金</t>
    <rPh sb="0" eb="2">
      <t>ゲンキン</t>
    </rPh>
    <phoneticPr fontId="4"/>
  </si>
  <si>
    <t>貯金1</t>
    <rPh sb="0" eb="2">
      <t>チョキン</t>
    </rPh>
    <phoneticPr fontId="4"/>
  </si>
  <si>
    <t>貯金2</t>
    <rPh sb="0" eb="2">
      <t>チョキン</t>
    </rPh>
    <phoneticPr fontId="4"/>
  </si>
  <si>
    <t>預貯金合計</t>
    <rPh sb="0" eb="3">
      <t>ヨチョキン</t>
    </rPh>
    <rPh sb="3" eb="5">
      <t>ゴウケイ</t>
    </rPh>
    <phoneticPr fontId="4"/>
  </si>
  <si>
    <t>家計簿計</t>
    <rPh sb="0" eb="3">
      <t>カケイボ</t>
    </rPh>
    <rPh sb="3" eb="4">
      <t>ケイ</t>
    </rPh>
    <phoneticPr fontId="4"/>
  </si>
  <si>
    <t>夫</t>
    <rPh sb="0" eb="1">
      <t>オット</t>
    </rPh>
    <phoneticPr fontId="4"/>
  </si>
  <si>
    <t>妻</t>
    <rPh sb="0" eb="1">
      <t>ツマ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</si>
</sst>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General&quot;円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Verdana"/>
      <family val="2"/>
    </font>
    <font>
      <sz val="9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3" tint="-0.249977111117893"/>
      <name val="BIZ UDPゴシック"/>
      <family val="3"/>
      <charset val="128"/>
    </font>
    <font>
      <b/>
      <sz val="8"/>
      <color theme="3" tint="-0.249977111117893"/>
      <name val="BIZ UDP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9"/>
      <color rgb="FFFF0000"/>
      <name val="Verdana"/>
      <family val="2"/>
    </font>
    <font>
      <sz val="9"/>
      <color rgb="FFFF000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56" fontId="0" fillId="0" borderId="0" xfId="0" applyNumberForma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38" fontId="6" fillId="3" borderId="0" xfId="1" applyFont="1" applyFill="1" applyAlignment="1">
      <alignment horizontal="center" vertical="center"/>
    </xf>
    <xf numFmtId="0" fontId="9" fillId="4" borderId="0" xfId="0" applyFont="1" applyFill="1" applyBorder="1">
      <alignment vertical="center"/>
    </xf>
    <xf numFmtId="0" fontId="8" fillId="4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7" fontId="0" fillId="5" borderId="2" xfId="0" applyNumberFormat="1" applyFill="1" applyBorder="1" applyAlignment="1">
      <alignment horizontal="center" vertical="center"/>
    </xf>
    <xf numFmtId="0" fontId="0" fillId="0" borderId="3" xfId="0" applyBorder="1">
      <alignment vertical="center"/>
    </xf>
    <xf numFmtId="38" fontId="0" fillId="0" borderId="4" xfId="1" applyFont="1" applyBorder="1">
      <alignment vertical="center"/>
    </xf>
    <xf numFmtId="38" fontId="0" fillId="0" borderId="0" xfId="0" applyNumberFormat="1" applyAlignment="1">
      <alignment horizontal="center" vertical="center"/>
    </xf>
    <xf numFmtId="38" fontId="0" fillId="0" borderId="0" xfId="1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B35AB-A9EE-43A5-ABF3-68FA5F9E1C25}">
  <dimension ref="A1:U34"/>
  <sheetViews>
    <sheetView workbookViewId="0">
      <pane ySplit="1" topLeftCell="A11" activePane="bottomLeft" state="frozen"/>
      <selection pane="bottomLeft" activeCell="O32" sqref="O32"/>
    </sheetView>
  </sheetViews>
  <sheetFormatPr defaultRowHeight="18" x14ac:dyDescent="0.45"/>
  <cols>
    <col min="1" max="1" width="10.796875" customWidth="1"/>
    <col min="2" max="2" width="3.8984375" style="8" customWidth="1"/>
    <col min="4" max="4" width="9" bestFit="1" customWidth="1"/>
    <col min="5" max="5" width="18.3984375" customWidth="1"/>
    <col min="6" max="6" width="23.09765625" customWidth="1"/>
    <col min="7" max="7" width="8" customWidth="1"/>
    <col min="8" max="8" width="5.5" bestFit="1" customWidth="1"/>
    <col min="9" max="9" width="9.3984375" customWidth="1"/>
    <col min="10" max="10" width="9.59765625" style="9" customWidth="1"/>
    <col min="11" max="11" width="9.09765625" style="9" customWidth="1"/>
    <col min="12" max="12" width="8.796875" style="9" customWidth="1"/>
    <col min="13" max="13" width="1.09765625" style="9" customWidth="1"/>
    <col min="15" max="15" width="10.3984375" bestFit="1" customWidth="1"/>
    <col min="16" max="16" width="1.19921875" customWidth="1"/>
    <col min="17" max="17" width="8.19921875" style="8" bestFit="1" customWidth="1"/>
    <col min="18" max="19" width="7.19921875" style="8" bestFit="1" customWidth="1"/>
    <col min="20" max="20" width="6.19921875" style="8" bestFit="1" customWidth="1"/>
    <col min="21" max="21" width="7" style="8" customWidth="1"/>
  </cols>
  <sheetData>
    <row r="1" spans="1:13" ht="42" customHeight="1" x14ac:dyDescent="0.45">
      <c r="A1" s="11" t="s">
        <v>34</v>
      </c>
      <c r="B1" s="11" t="s">
        <v>35</v>
      </c>
      <c r="C1" s="11" t="s">
        <v>36</v>
      </c>
      <c r="D1" s="11" t="s">
        <v>37</v>
      </c>
      <c r="E1" s="11" t="s">
        <v>43</v>
      </c>
      <c r="F1" s="11" t="s">
        <v>44</v>
      </c>
      <c r="G1" s="11" t="s">
        <v>38</v>
      </c>
      <c r="H1" s="11" t="s">
        <v>39</v>
      </c>
      <c r="I1" s="12" t="s">
        <v>45</v>
      </c>
      <c r="J1" s="13" t="s">
        <v>32</v>
      </c>
      <c r="K1" s="13" t="s">
        <v>40</v>
      </c>
      <c r="L1" s="13" t="s">
        <v>41</v>
      </c>
      <c r="M1" s="13"/>
    </row>
    <row r="2" spans="1:13" x14ac:dyDescent="0.45">
      <c r="A2" s="10">
        <v>44555</v>
      </c>
      <c r="B2" s="7" t="str">
        <f>IF(A2="","",CHOOSE(MOD(A2,7)+1,"土","日","月","火","水","木","金"))</f>
        <v>土</v>
      </c>
      <c r="C2" t="s">
        <v>46</v>
      </c>
      <c r="D2" t="s">
        <v>42</v>
      </c>
      <c r="J2" s="9">
        <v>500000</v>
      </c>
      <c r="L2" s="9">
        <f>J2</f>
        <v>500000</v>
      </c>
    </row>
    <row r="3" spans="1:13" x14ac:dyDescent="0.45">
      <c r="A3" s="10">
        <v>44556</v>
      </c>
      <c r="B3" s="7" t="str">
        <f t="shared" ref="B3:B34" si="0">IF(A3="","",CHOOSE(MOD(A3,7)+1,"土","日","月","火","水","木","金"))</f>
        <v>日</v>
      </c>
      <c r="C3" t="s">
        <v>30</v>
      </c>
      <c r="D3" t="s">
        <v>48</v>
      </c>
      <c r="E3" t="s">
        <v>49</v>
      </c>
      <c r="F3" t="s">
        <v>50</v>
      </c>
      <c r="G3">
        <v>1</v>
      </c>
      <c r="H3" t="s">
        <v>51</v>
      </c>
      <c r="I3">
        <v>2500</v>
      </c>
      <c r="K3" s="9">
        <v>2500</v>
      </c>
      <c r="L3" s="9">
        <f>IF(A3="","",L2+SUM(J3)-SUM(K3))</f>
        <v>497500</v>
      </c>
    </row>
    <row r="4" spans="1:13" x14ac:dyDescent="0.45">
      <c r="A4" s="10">
        <v>44557</v>
      </c>
      <c r="B4" s="7" t="str">
        <f t="shared" si="0"/>
        <v>月</v>
      </c>
      <c r="C4" t="s">
        <v>30</v>
      </c>
      <c r="D4" t="s">
        <v>52</v>
      </c>
      <c r="E4" t="s">
        <v>53</v>
      </c>
      <c r="F4" t="s">
        <v>54</v>
      </c>
      <c r="G4">
        <v>2</v>
      </c>
      <c r="H4" t="s">
        <v>55</v>
      </c>
      <c r="I4">
        <v>100</v>
      </c>
      <c r="K4" s="9">
        <v>200</v>
      </c>
      <c r="L4" s="9">
        <f t="shared" ref="L4:L30" si="1">IF(A4="","",L3+SUM(J4)-SUM(K4))</f>
        <v>497300</v>
      </c>
    </row>
    <row r="5" spans="1:13" x14ac:dyDescent="0.45">
      <c r="A5" s="10">
        <v>44564</v>
      </c>
      <c r="B5" s="7" t="str">
        <f t="shared" si="0"/>
        <v>月</v>
      </c>
      <c r="C5" t="s">
        <v>30</v>
      </c>
      <c r="D5" t="s">
        <v>56</v>
      </c>
      <c r="E5" t="s">
        <v>57</v>
      </c>
      <c r="F5" t="s">
        <v>58</v>
      </c>
      <c r="G5">
        <v>1</v>
      </c>
      <c r="I5">
        <v>10000</v>
      </c>
      <c r="K5" s="9">
        <v>10000</v>
      </c>
      <c r="L5" s="9">
        <f t="shared" si="1"/>
        <v>487300</v>
      </c>
    </row>
    <row r="6" spans="1:13" x14ac:dyDescent="0.45">
      <c r="A6" s="10">
        <v>44199</v>
      </c>
      <c r="B6" s="7" t="str">
        <f t="shared" si="0"/>
        <v>日</v>
      </c>
      <c r="C6" t="s">
        <v>30</v>
      </c>
      <c r="D6" t="s">
        <v>56</v>
      </c>
      <c r="E6" t="s">
        <v>59</v>
      </c>
      <c r="F6" t="s">
        <v>58</v>
      </c>
      <c r="G6">
        <v>1</v>
      </c>
      <c r="I6">
        <v>5000</v>
      </c>
      <c r="K6" s="9">
        <v>5000</v>
      </c>
      <c r="L6" s="9">
        <f t="shared" si="1"/>
        <v>482300</v>
      </c>
    </row>
    <row r="7" spans="1:13" x14ac:dyDescent="0.45">
      <c r="A7" s="10">
        <v>44200</v>
      </c>
      <c r="B7" s="7" t="str">
        <f t="shared" si="0"/>
        <v>月</v>
      </c>
      <c r="C7" t="s">
        <v>30</v>
      </c>
      <c r="D7" t="s">
        <v>60</v>
      </c>
      <c r="E7" t="s">
        <v>49</v>
      </c>
      <c r="F7" t="s">
        <v>68</v>
      </c>
      <c r="G7">
        <v>2</v>
      </c>
      <c r="I7">
        <v>564</v>
      </c>
      <c r="K7" s="9">
        <v>1128</v>
      </c>
      <c r="L7" s="9">
        <f t="shared" si="1"/>
        <v>481172</v>
      </c>
    </row>
    <row r="8" spans="1:13" x14ac:dyDescent="0.45">
      <c r="A8" s="10">
        <v>44200</v>
      </c>
      <c r="B8" s="7" t="str">
        <f t="shared" si="0"/>
        <v>月</v>
      </c>
      <c r="C8" t="s">
        <v>30</v>
      </c>
      <c r="D8" t="s">
        <v>61</v>
      </c>
      <c r="E8" t="s">
        <v>49</v>
      </c>
      <c r="F8" t="s">
        <v>62</v>
      </c>
      <c r="G8">
        <v>2</v>
      </c>
      <c r="I8">
        <v>125</v>
      </c>
      <c r="K8" s="9">
        <v>250</v>
      </c>
      <c r="L8" s="9">
        <f t="shared" si="1"/>
        <v>480922</v>
      </c>
    </row>
    <row r="9" spans="1:13" x14ac:dyDescent="0.45">
      <c r="A9" s="10">
        <v>44566</v>
      </c>
      <c r="B9" s="7" t="str">
        <f t="shared" si="0"/>
        <v>水</v>
      </c>
      <c r="C9" t="s">
        <v>30</v>
      </c>
      <c r="D9" t="s">
        <v>60</v>
      </c>
      <c r="E9" t="s">
        <v>63</v>
      </c>
      <c r="F9" t="s">
        <v>64</v>
      </c>
      <c r="G9">
        <v>100</v>
      </c>
      <c r="H9" t="s">
        <v>65</v>
      </c>
      <c r="I9">
        <v>1620</v>
      </c>
      <c r="K9" s="9">
        <v>1620</v>
      </c>
      <c r="L9" s="9">
        <f t="shared" si="1"/>
        <v>479302</v>
      </c>
    </row>
    <row r="10" spans="1:13" x14ac:dyDescent="0.45">
      <c r="A10" s="10">
        <v>44566</v>
      </c>
      <c r="B10" s="7" t="str">
        <f t="shared" si="0"/>
        <v>水</v>
      </c>
      <c r="C10" t="s">
        <v>30</v>
      </c>
      <c r="D10" t="s">
        <v>60</v>
      </c>
      <c r="E10" t="s">
        <v>63</v>
      </c>
      <c r="F10" t="s">
        <v>66</v>
      </c>
      <c r="G10">
        <v>2</v>
      </c>
      <c r="H10" t="s">
        <v>67</v>
      </c>
      <c r="I10">
        <v>213</v>
      </c>
      <c r="K10" s="9">
        <v>426</v>
      </c>
      <c r="L10" s="9">
        <f t="shared" si="1"/>
        <v>478876</v>
      </c>
    </row>
    <row r="11" spans="1:13" x14ac:dyDescent="0.45">
      <c r="A11" s="10">
        <v>44566</v>
      </c>
      <c r="B11" s="7" t="str">
        <f t="shared" si="0"/>
        <v>水</v>
      </c>
      <c r="C11" t="s">
        <v>30</v>
      </c>
      <c r="D11" t="s">
        <v>60</v>
      </c>
      <c r="E11" t="s">
        <v>63</v>
      </c>
      <c r="F11" t="s">
        <v>69</v>
      </c>
      <c r="G11">
        <v>1350</v>
      </c>
      <c r="H11" t="s">
        <v>65</v>
      </c>
      <c r="I11">
        <v>750</v>
      </c>
      <c r="K11" s="9">
        <v>750</v>
      </c>
      <c r="L11" s="9">
        <f t="shared" si="1"/>
        <v>478126</v>
      </c>
    </row>
    <row r="12" spans="1:13" x14ac:dyDescent="0.45">
      <c r="A12" s="10">
        <v>44566</v>
      </c>
      <c r="B12" s="7" t="str">
        <f t="shared" si="0"/>
        <v>水</v>
      </c>
      <c r="C12" t="s">
        <v>30</v>
      </c>
      <c r="D12" t="s">
        <v>60</v>
      </c>
      <c r="E12" t="s">
        <v>63</v>
      </c>
      <c r="F12" t="s">
        <v>70</v>
      </c>
      <c r="G12">
        <v>1</v>
      </c>
      <c r="H12" t="s">
        <v>71</v>
      </c>
      <c r="I12">
        <v>1188</v>
      </c>
      <c r="K12" s="9">
        <v>1188</v>
      </c>
      <c r="L12" s="9">
        <f t="shared" si="1"/>
        <v>476938</v>
      </c>
    </row>
    <row r="13" spans="1:13" x14ac:dyDescent="0.45">
      <c r="A13" s="10">
        <v>44566</v>
      </c>
      <c r="B13" s="7" t="str">
        <f t="shared" ref="B13:B14" si="2">IF(A13="","",CHOOSE(MOD(A13,7)+1,"土","日","月","火","水","木","金"))</f>
        <v>水</v>
      </c>
      <c r="C13" t="s">
        <v>30</v>
      </c>
      <c r="D13" t="s">
        <v>60</v>
      </c>
      <c r="E13" t="s">
        <v>63</v>
      </c>
      <c r="F13" t="s">
        <v>72</v>
      </c>
      <c r="G13">
        <v>360</v>
      </c>
      <c r="H13" t="s">
        <v>73</v>
      </c>
      <c r="I13">
        <v>429</v>
      </c>
      <c r="K13" s="9">
        <v>429</v>
      </c>
      <c r="L13" s="9">
        <f t="shared" si="1"/>
        <v>476509</v>
      </c>
    </row>
    <row r="14" spans="1:13" x14ac:dyDescent="0.45">
      <c r="A14" s="10">
        <v>44566</v>
      </c>
      <c r="B14" s="7" t="str">
        <f t="shared" si="2"/>
        <v>水</v>
      </c>
      <c r="C14" t="s">
        <v>30</v>
      </c>
      <c r="D14" t="s">
        <v>60</v>
      </c>
      <c r="E14" t="s">
        <v>63</v>
      </c>
      <c r="F14" t="s">
        <v>74</v>
      </c>
      <c r="G14">
        <v>2</v>
      </c>
      <c r="H14" t="s">
        <v>75</v>
      </c>
      <c r="I14">
        <v>189</v>
      </c>
      <c r="K14" s="9">
        <v>378</v>
      </c>
      <c r="L14" s="9">
        <f t="shared" si="1"/>
        <v>476131</v>
      </c>
    </row>
    <row r="15" spans="1:13" x14ac:dyDescent="0.45">
      <c r="A15" s="10">
        <v>44571</v>
      </c>
      <c r="B15" s="7" t="str">
        <f t="shared" si="0"/>
        <v>月</v>
      </c>
      <c r="C15" t="s">
        <v>29</v>
      </c>
      <c r="D15" t="s">
        <v>78</v>
      </c>
      <c r="E15" t="s">
        <v>85</v>
      </c>
      <c r="K15" s="9">
        <v>5136</v>
      </c>
      <c r="L15" s="9">
        <f t="shared" si="1"/>
        <v>470995</v>
      </c>
    </row>
    <row r="16" spans="1:13" x14ac:dyDescent="0.45">
      <c r="A16" s="10">
        <v>44571</v>
      </c>
      <c r="B16" s="7" t="str">
        <f t="shared" si="0"/>
        <v>月</v>
      </c>
      <c r="C16" t="s">
        <v>29</v>
      </c>
      <c r="D16" t="s">
        <v>79</v>
      </c>
      <c r="E16" t="s">
        <v>84</v>
      </c>
      <c r="K16" s="9">
        <v>4892</v>
      </c>
      <c r="L16" s="9">
        <f t="shared" si="1"/>
        <v>466103</v>
      </c>
    </row>
    <row r="17" spans="1:21" x14ac:dyDescent="0.45">
      <c r="A17" s="10">
        <v>44571</v>
      </c>
      <c r="B17" s="7" t="str">
        <f t="shared" ref="B17:B19" si="3">IF(A17="","",CHOOSE(MOD(A17,7)+1,"土","日","月","火","水","木","金"))</f>
        <v>月</v>
      </c>
      <c r="C17" t="s">
        <v>29</v>
      </c>
      <c r="D17" t="s">
        <v>80</v>
      </c>
      <c r="E17" t="s">
        <v>86</v>
      </c>
      <c r="K17" s="9">
        <v>2160</v>
      </c>
      <c r="L17" s="9">
        <f t="shared" si="1"/>
        <v>463943</v>
      </c>
    </row>
    <row r="18" spans="1:21" x14ac:dyDescent="0.45">
      <c r="A18" s="10">
        <v>44571</v>
      </c>
      <c r="B18" s="7" t="str">
        <f t="shared" si="3"/>
        <v>月</v>
      </c>
      <c r="C18" t="s">
        <v>29</v>
      </c>
      <c r="D18" t="s">
        <v>81</v>
      </c>
      <c r="E18" t="s">
        <v>83</v>
      </c>
      <c r="K18" s="9">
        <v>3379</v>
      </c>
      <c r="L18" s="9">
        <f t="shared" si="1"/>
        <v>460564</v>
      </c>
    </row>
    <row r="19" spans="1:21" x14ac:dyDescent="0.45">
      <c r="A19" s="10">
        <v>44571</v>
      </c>
      <c r="B19" s="7" t="str">
        <f t="shared" si="3"/>
        <v>月</v>
      </c>
      <c r="C19" t="s">
        <v>29</v>
      </c>
      <c r="D19" t="s">
        <v>82</v>
      </c>
      <c r="E19" t="s">
        <v>87</v>
      </c>
      <c r="K19" s="9">
        <v>18950</v>
      </c>
      <c r="L19" s="9">
        <f t="shared" si="1"/>
        <v>441614</v>
      </c>
    </row>
    <row r="20" spans="1:21" x14ac:dyDescent="0.45">
      <c r="A20" s="10">
        <v>44581</v>
      </c>
      <c r="B20" s="7" t="str">
        <f t="shared" si="0"/>
        <v>木</v>
      </c>
      <c r="C20" t="s">
        <v>30</v>
      </c>
      <c r="D20" t="s">
        <v>88</v>
      </c>
      <c r="K20" s="9">
        <v>421</v>
      </c>
      <c r="L20" s="9">
        <f t="shared" si="1"/>
        <v>441193</v>
      </c>
    </row>
    <row r="21" spans="1:21" x14ac:dyDescent="0.45">
      <c r="A21" s="10">
        <v>44576</v>
      </c>
      <c r="B21" s="7" t="str">
        <f t="shared" si="0"/>
        <v>土</v>
      </c>
      <c r="C21" t="s">
        <v>30</v>
      </c>
      <c r="D21" t="s">
        <v>56</v>
      </c>
      <c r="E21" t="s">
        <v>94</v>
      </c>
      <c r="K21" s="9">
        <v>30000</v>
      </c>
      <c r="L21" s="9">
        <f t="shared" si="1"/>
        <v>411193</v>
      </c>
    </row>
    <row r="22" spans="1:21" x14ac:dyDescent="0.45">
      <c r="A22" s="10">
        <v>44576</v>
      </c>
      <c r="B22" s="7" t="str">
        <f t="shared" si="0"/>
        <v>土</v>
      </c>
      <c r="C22" t="s">
        <v>30</v>
      </c>
      <c r="D22" t="s">
        <v>56</v>
      </c>
      <c r="E22" t="s">
        <v>95</v>
      </c>
      <c r="K22" s="9">
        <v>50000</v>
      </c>
      <c r="L22" s="9">
        <f t="shared" si="1"/>
        <v>361193</v>
      </c>
    </row>
    <row r="23" spans="1:21" x14ac:dyDescent="0.45">
      <c r="A23" s="10"/>
      <c r="B23" s="7"/>
      <c r="L23" s="9" t="str">
        <f t="shared" si="1"/>
        <v/>
      </c>
    </row>
    <row r="24" spans="1:21" x14ac:dyDescent="0.45">
      <c r="A24" s="10"/>
      <c r="B24" s="7"/>
      <c r="L24" s="9" t="str">
        <f t="shared" si="1"/>
        <v/>
      </c>
    </row>
    <row r="25" spans="1:21" x14ac:dyDescent="0.45">
      <c r="A25" s="10"/>
      <c r="B25" s="7"/>
      <c r="L25" s="9" t="str">
        <f t="shared" si="1"/>
        <v/>
      </c>
    </row>
    <row r="26" spans="1:21" x14ac:dyDescent="0.45">
      <c r="A26" s="10"/>
      <c r="B26" s="7" t="str">
        <f t="shared" si="0"/>
        <v/>
      </c>
      <c r="L26" s="9" t="str">
        <f t="shared" si="1"/>
        <v/>
      </c>
    </row>
    <row r="27" spans="1:21" x14ac:dyDescent="0.45">
      <c r="A27" s="10"/>
      <c r="B27" s="7" t="str">
        <f t="shared" si="0"/>
        <v/>
      </c>
      <c r="L27" s="9" t="str">
        <f t="shared" si="1"/>
        <v/>
      </c>
      <c r="N27" t="s">
        <v>89</v>
      </c>
      <c r="O27" s="9">
        <f>Q27*Q28+R27*R28+S27*S28+T27*T28+Q29*Q30+R29*R30+S29*S30+T29*T30+U29*U30</f>
        <v>31543</v>
      </c>
      <c r="P27" s="9"/>
      <c r="Q27" s="18">
        <v>10000</v>
      </c>
      <c r="R27" s="18">
        <v>5000</v>
      </c>
      <c r="S27" s="18">
        <v>1000</v>
      </c>
      <c r="T27" s="18">
        <v>500</v>
      </c>
      <c r="U27" s="19"/>
    </row>
    <row r="28" spans="1:21" ht="18.600000000000001" thickBot="1" x14ac:dyDescent="0.5">
      <c r="A28" s="10"/>
      <c r="B28" s="7" t="str">
        <f t="shared" si="0"/>
        <v/>
      </c>
      <c r="L28" s="9" t="str">
        <f t="shared" si="1"/>
        <v/>
      </c>
      <c r="N28" t="s">
        <v>90</v>
      </c>
      <c r="O28" s="9">
        <v>329650</v>
      </c>
      <c r="P28" s="9"/>
      <c r="Q28" s="17">
        <v>2</v>
      </c>
      <c r="R28" s="17">
        <v>1</v>
      </c>
      <c r="S28" s="17">
        <v>3</v>
      </c>
      <c r="T28" s="17">
        <v>5</v>
      </c>
      <c r="U28" s="17"/>
    </row>
    <row r="29" spans="1:21" ht="18.600000000000001" thickBot="1" x14ac:dyDescent="0.5">
      <c r="A29" s="10"/>
      <c r="B29" s="7" t="str">
        <f t="shared" si="0"/>
        <v/>
      </c>
      <c r="L29" s="9" t="str">
        <f t="shared" si="1"/>
        <v/>
      </c>
      <c r="N29" s="21" t="s">
        <v>93</v>
      </c>
      <c r="O29" s="22">
        <f>SUM(O27:O28)</f>
        <v>361193</v>
      </c>
      <c r="P29" s="24"/>
      <c r="Q29" s="20">
        <v>100</v>
      </c>
      <c r="R29" s="18">
        <v>50</v>
      </c>
      <c r="S29" s="18">
        <v>10</v>
      </c>
      <c r="T29" s="18">
        <v>5</v>
      </c>
      <c r="U29" s="18">
        <v>1</v>
      </c>
    </row>
    <row r="30" spans="1:21" x14ac:dyDescent="0.45">
      <c r="A30" s="10"/>
      <c r="B30" s="7" t="str">
        <f t="shared" si="0"/>
        <v/>
      </c>
      <c r="L30" s="9" t="str">
        <f t="shared" si="1"/>
        <v/>
      </c>
      <c r="N30" t="s">
        <v>91</v>
      </c>
      <c r="O30" s="9">
        <v>18790000</v>
      </c>
      <c r="P30" s="9"/>
      <c r="Q30" s="17">
        <v>8</v>
      </c>
      <c r="R30" s="17">
        <v>2</v>
      </c>
      <c r="S30" s="17">
        <v>12</v>
      </c>
      <c r="T30" s="17">
        <v>3</v>
      </c>
      <c r="U30" s="17">
        <v>8</v>
      </c>
    </row>
    <row r="31" spans="1:21" x14ac:dyDescent="0.45">
      <c r="A31" s="10"/>
      <c r="B31" s="7" t="str">
        <f t="shared" si="0"/>
        <v/>
      </c>
      <c r="N31" t="s">
        <v>92</v>
      </c>
      <c r="O31" s="9">
        <f>SUM(O27:O30)</f>
        <v>19512386</v>
      </c>
      <c r="P31" s="9"/>
    </row>
    <row r="32" spans="1:21" x14ac:dyDescent="0.45">
      <c r="A32" s="10"/>
      <c r="B32" s="7" t="str">
        <f t="shared" si="0"/>
        <v/>
      </c>
      <c r="Q32" s="23"/>
    </row>
    <row r="33" spans="1:18" x14ac:dyDescent="0.45">
      <c r="A33" s="10"/>
      <c r="B33" s="7" t="str">
        <f t="shared" si="0"/>
        <v/>
      </c>
      <c r="R33" s="23"/>
    </row>
    <row r="34" spans="1:18" x14ac:dyDescent="0.45">
      <c r="B34" s="7" t="str">
        <f t="shared" si="0"/>
        <v/>
      </c>
    </row>
  </sheetData>
  <phoneticPr fontId="4"/>
  <conditionalFormatting sqref="A1:A1048576">
    <cfRule type="cellIs" dxfId="0" priority="1" operator="equal">
      <formula>TODAY()</formula>
    </cfRule>
  </conditionalFormatting>
  <dataValidations count="2">
    <dataValidation type="list" allowBlank="1" showInputMessage="1" showErrorMessage="1" sqref="C2:C33" xr:uid="{5AFF45EC-2BAC-49F9-B076-64AE3FCA1275}">
      <formula1>区分</formula1>
    </dataValidation>
    <dataValidation type="list" allowBlank="1" showInputMessage="1" showErrorMessage="1" sqref="D2:D28" xr:uid="{31E47C44-0147-4BF9-9BEB-328C7563778A}">
      <formula1>INDIRECT(C2)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E4098-1168-4868-9834-917E29597524}">
  <dimension ref="A1:C20"/>
  <sheetViews>
    <sheetView tabSelected="1" workbookViewId="0">
      <selection sqref="A1:C22"/>
    </sheetView>
  </sheetViews>
  <sheetFormatPr defaultRowHeight="18" x14ac:dyDescent="0.45"/>
  <cols>
    <col min="1" max="1" width="10.09765625" bestFit="1" customWidth="1"/>
    <col min="2" max="2" width="11.69921875" bestFit="1" customWidth="1"/>
    <col min="3" max="3" width="9.69921875" bestFit="1" customWidth="1"/>
  </cols>
  <sheetData>
    <row r="1" spans="1:3" x14ac:dyDescent="0.45">
      <c r="A1" s="5" t="s">
        <v>47</v>
      </c>
      <c r="B1" s="6" t="s">
        <v>29</v>
      </c>
      <c r="C1" s="6" t="s">
        <v>30</v>
      </c>
    </row>
    <row r="2" spans="1:3" x14ac:dyDescent="0.45">
      <c r="A2" s="14" t="s">
        <v>76</v>
      </c>
      <c r="B2" s="3" t="s">
        <v>0</v>
      </c>
      <c r="C2" s="2" t="s">
        <v>16</v>
      </c>
    </row>
    <row r="3" spans="1:3" x14ac:dyDescent="0.45">
      <c r="A3" s="14" t="s">
        <v>77</v>
      </c>
      <c r="B3" s="3" t="s">
        <v>1</v>
      </c>
      <c r="C3" s="2" t="s">
        <v>17</v>
      </c>
    </row>
    <row r="4" spans="1:3" x14ac:dyDescent="0.45">
      <c r="A4" s="15" t="s">
        <v>31</v>
      </c>
      <c r="B4" s="3" t="s">
        <v>2</v>
      </c>
      <c r="C4" s="2" t="s">
        <v>18</v>
      </c>
    </row>
    <row r="5" spans="1:3" x14ac:dyDescent="0.45">
      <c r="A5" s="15" t="s">
        <v>33</v>
      </c>
      <c r="B5" s="3" t="s">
        <v>3</v>
      </c>
      <c r="C5" s="2" t="s">
        <v>19</v>
      </c>
    </row>
    <row r="6" spans="1:3" x14ac:dyDescent="0.45">
      <c r="A6" s="15" t="s">
        <v>42</v>
      </c>
      <c r="B6" s="3" t="s">
        <v>4</v>
      </c>
      <c r="C6" s="2" t="s">
        <v>20</v>
      </c>
    </row>
    <row r="7" spans="1:3" x14ac:dyDescent="0.45">
      <c r="A7" s="15" t="s">
        <v>88</v>
      </c>
      <c r="B7" s="3" t="s">
        <v>5</v>
      </c>
      <c r="C7" s="2" t="s">
        <v>21</v>
      </c>
    </row>
    <row r="8" spans="1:3" x14ac:dyDescent="0.45">
      <c r="B8" s="3" t="s">
        <v>6</v>
      </c>
      <c r="C8" s="2" t="s">
        <v>22</v>
      </c>
    </row>
    <row r="9" spans="1:3" x14ac:dyDescent="0.45">
      <c r="B9" s="3" t="s">
        <v>7</v>
      </c>
      <c r="C9" s="2" t="s">
        <v>23</v>
      </c>
    </row>
    <row r="10" spans="1:3" x14ac:dyDescent="0.45">
      <c r="B10" s="3" t="s">
        <v>8</v>
      </c>
      <c r="C10" s="2" t="s">
        <v>24</v>
      </c>
    </row>
    <row r="11" spans="1:3" x14ac:dyDescent="0.45">
      <c r="B11" s="3" t="s">
        <v>9</v>
      </c>
      <c r="C11" s="2" t="s">
        <v>25</v>
      </c>
    </row>
    <row r="12" spans="1:3" x14ac:dyDescent="0.45">
      <c r="B12" s="3" t="s">
        <v>10</v>
      </c>
      <c r="C12" s="2" t="s">
        <v>26</v>
      </c>
    </row>
    <row r="13" spans="1:3" x14ac:dyDescent="0.45">
      <c r="A13" s="3"/>
      <c r="B13" s="3" t="s">
        <v>11</v>
      </c>
      <c r="C13" s="2" t="s">
        <v>27</v>
      </c>
    </row>
    <row r="14" spans="1:3" x14ac:dyDescent="0.45">
      <c r="A14" s="3"/>
      <c r="B14" s="3" t="s">
        <v>12</v>
      </c>
      <c r="C14" s="3" t="s">
        <v>14</v>
      </c>
    </row>
    <row r="15" spans="1:3" x14ac:dyDescent="0.45">
      <c r="A15" s="4"/>
      <c r="B15" s="3" t="s">
        <v>13</v>
      </c>
      <c r="C15" s="3" t="s">
        <v>15</v>
      </c>
    </row>
    <row r="16" spans="1:3" x14ac:dyDescent="0.45">
      <c r="A16" s="4"/>
      <c r="B16" s="3" t="s">
        <v>14</v>
      </c>
      <c r="C16" s="3" t="s">
        <v>7</v>
      </c>
    </row>
    <row r="17" spans="1:3" x14ac:dyDescent="0.45">
      <c r="A17" s="4"/>
      <c r="B17" s="3" t="s">
        <v>15</v>
      </c>
      <c r="C17" s="2" t="s">
        <v>28</v>
      </c>
    </row>
    <row r="18" spans="1:3" x14ac:dyDescent="0.45">
      <c r="C18" s="16" t="s">
        <v>88</v>
      </c>
    </row>
    <row r="19" spans="1:3" x14ac:dyDescent="0.45">
      <c r="C19" s="1"/>
    </row>
    <row r="20" spans="1:3" x14ac:dyDescent="0.45">
      <c r="C20" s="1"/>
    </row>
  </sheetData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家計簿</vt:lpstr>
      <vt:lpstr>勘定仕訳台帳</vt:lpstr>
      <vt:lpstr>区分</vt:lpstr>
      <vt:lpstr>口座引落</vt:lpstr>
      <vt:lpstr>収入</vt:lpstr>
      <vt:lpstr>生活費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dcterms:created xsi:type="dcterms:W3CDTF">2021-12-25T11:02:02Z</dcterms:created>
  <dcterms:modified xsi:type="dcterms:W3CDTF">2022-01-05T02:39:04Z</dcterms:modified>
</cp:coreProperties>
</file>